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firstSheet="1" activeTab="1"/>
  </bookViews>
  <sheets>
    <sheet name="SGV" sheetId="2" state="veryHidden" r:id="rId1"/>
    <sheet name="Dự kiến" sheetId="1" r:id="rId2"/>
    <sheet name="TC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R7" i="1"/>
  <c r="R8" i="1"/>
  <c r="R5" i="1"/>
  <c r="P6" i="1"/>
  <c r="P7" i="1"/>
  <c r="P8" i="1"/>
  <c r="P5" i="1"/>
  <c r="O9" i="1"/>
  <c r="O6" i="1"/>
  <c r="O7" i="1"/>
  <c r="O8" i="1"/>
  <c r="O5" i="1"/>
  <c r="G9" i="1"/>
  <c r="K9" i="1"/>
  <c r="C9" i="1"/>
  <c r="L6" i="1" l="1"/>
  <c r="L7" i="1"/>
  <c r="L8" i="1"/>
  <c r="L5" i="1"/>
  <c r="K6" i="1"/>
  <c r="N6" i="1" s="1"/>
  <c r="K7" i="1"/>
  <c r="N7" i="1" s="1"/>
  <c r="K8" i="1"/>
  <c r="N8" i="1" s="1"/>
  <c r="K5" i="1"/>
  <c r="N5" i="1" s="1"/>
  <c r="J6" i="1"/>
  <c r="J7" i="1"/>
  <c r="J8" i="1"/>
  <c r="J5" i="1"/>
  <c r="F6" i="1"/>
  <c r="F7" i="1"/>
  <c r="F8" i="1"/>
  <c r="F5" i="1"/>
  <c r="N9" i="1" l="1"/>
  <c r="R9" i="1"/>
  <c r="J9" i="1"/>
  <c r="F9" i="1" l="1"/>
</calcChain>
</file>

<file path=xl/sharedStrings.xml><?xml version="1.0" encoding="utf-8"?>
<sst xmlns="http://schemas.openxmlformats.org/spreadsheetml/2006/main" count="29" uniqueCount="20">
  <si>
    <t>STT</t>
  </si>
  <si>
    <t>Tâm thần phân liệt (F20)</t>
  </si>
  <si>
    <t>Tổng cộng</t>
  </si>
  <si>
    <t>Chậm phát triển tâm thần (F7)</t>
  </si>
  <si>
    <t>Động kinh (G40)</t>
  </si>
  <si>
    <t>Bệnh nhân tâm thần nghèo, bệnh nhân tâm thần lang thang</t>
  </si>
  <si>
    <t>Tên, mã bệnh đề xuất hỗ trợ tiền ăn</t>
  </si>
  <si>
    <t>BVSKTT Thái Bình</t>
  </si>
  <si>
    <t>Số lượt BN 06 tháng cuối năm 2026 (dự kiến)</t>
  </si>
  <si>
    <t>Mức hỗ trợ (đồng/ ngày)</t>
  </si>
  <si>
    <t>BVSKTT Hưng Yên</t>
  </si>
  <si>
    <t>Đơn vị tính: Việt Nam đồng</t>
  </si>
  <si>
    <t xml:space="preserve">Kinh phí dự kiến hỗ trợ 6 tháng cuối năm 2026 
</t>
  </si>
  <si>
    <t xml:space="preserve">Kinh phí dự kiến hỗ trợ 6 tháng cuối năm 2026 
</t>
  </si>
  <si>
    <t>Ngày điều trị trung bình dự kiến</t>
  </si>
  <si>
    <t xml:space="preserve">Số lượt BN dự kiến 12 tháng </t>
  </si>
  <si>
    <t>Tổng dự kiến 6 tháng cuối năm 2026</t>
  </si>
  <si>
    <t>Phụ lục: Kinh phí dự kiến đề xuất hỗ trợ tiền ăn</t>
  </si>
  <si>
    <t>Tổng dự kiến hỗ trợ 12 tháng</t>
  </si>
  <si>
    <t>Tổng dự kiến kinh phí hỗ trợ 12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</si>
</sst>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vertical="center"/>
    </xf>
    <xf numFmtId="0" fontId="5" fillId="0" borderId="1" xfId="0" applyFont="1" applyBorder="1"/>
    <xf numFmtId="164" fontId="5" fillId="0" borderId="1" xfId="0" applyNumberFormat="1" applyFont="1" applyBorder="1" applyAlignment="1">
      <alignment vertical="center"/>
    </xf>
    <xf numFmtId="164" fontId="8" fillId="0" borderId="1" xfId="1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165" fontId="8" fillId="0" borderId="1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zoomScale="82" zoomScaleNormal="82" workbookViewId="0">
      <selection activeCell="T4" sqref="T4"/>
    </sheetView>
  </sheetViews>
  <sheetFormatPr defaultColWidth="9.25" defaultRowHeight="18.75"/>
  <cols>
    <col min="1" max="1" width="5.125" style="1" customWidth="1"/>
    <col min="2" max="2" width="26.5" style="1" customWidth="1"/>
    <col min="3" max="3" width="9.25" style="1"/>
    <col min="4" max="4" width="7.5" style="1" customWidth="1"/>
    <col min="5" max="5" width="8" style="1" hidden="1" customWidth="1"/>
    <col min="6" max="6" width="15" style="1" customWidth="1"/>
    <col min="7" max="7" width="9.25" style="1" customWidth="1"/>
    <col min="8" max="8" width="7.375" style="1" customWidth="1"/>
    <col min="9" max="9" width="7.75" style="1" hidden="1" customWidth="1"/>
    <col min="10" max="10" width="14" style="1" customWidth="1"/>
    <col min="11" max="11" width="9.625" style="1" customWidth="1"/>
    <col min="12" max="13" width="7.625" style="1" customWidth="1"/>
    <col min="14" max="14" width="14.875" style="1" customWidth="1"/>
    <col min="15" max="15" width="7.875" style="1" customWidth="1"/>
    <col min="16" max="16" width="7.375" style="1" customWidth="1"/>
    <col min="17" max="17" width="9" style="1" customWidth="1"/>
    <col min="18" max="18" width="14" style="1" customWidth="1"/>
    <col min="19" max="16384" width="9.25" style="1"/>
  </cols>
  <sheetData>
    <row r="1" spans="1:18" ht="32.25" customHeight="1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5"/>
      <c r="P1" s="5"/>
      <c r="Q1" s="5"/>
      <c r="R1" s="7"/>
    </row>
    <row r="2" spans="1:18" ht="32.25" customHeight="1">
      <c r="A2" s="4"/>
      <c r="B2" s="4"/>
      <c r="C2" s="4"/>
      <c r="D2" s="4"/>
      <c r="E2" s="4"/>
      <c r="F2" s="4"/>
      <c r="G2" s="5"/>
      <c r="H2" s="4"/>
      <c r="I2" s="4"/>
      <c r="J2" s="6"/>
      <c r="K2" s="10" t="s">
        <v>11</v>
      </c>
      <c r="L2" s="10"/>
      <c r="M2" s="10"/>
      <c r="N2" s="10"/>
      <c r="O2" s="8"/>
      <c r="P2" s="8"/>
      <c r="Q2" s="8"/>
      <c r="R2" s="7"/>
    </row>
    <row r="3" spans="1:18" ht="24.75" customHeight="1">
      <c r="A3" s="11" t="s">
        <v>0</v>
      </c>
      <c r="B3" s="12" t="s">
        <v>6</v>
      </c>
      <c r="C3" s="11" t="s">
        <v>7</v>
      </c>
      <c r="D3" s="11"/>
      <c r="E3" s="11"/>
      <c r="F3" s="11"/>
      <c r="G3" s="11" t="s">
        <v>10</v>
      </c>
      <c r="H3" s="11"/>
      <c r="I3" s="11"/>
      <c r="J3" s="11"/>
      <c r="K3" s="11" t="s">
        <v>16</v>
      </c>
      <c r="L3" s="11"/>
      <c r="M3" s="11"/>
      <c r="N3" s="11"/>
      <c r="O3" s="11" t="s">
        <v>18</v>
      </c>
      <c r="P3" s="11"/>
      <c r="Q3" s="11"/>
      <c r="R3" s="11"/>
    </row>
    <row r="4" spans="1:18" ht="109.5" customHeight="1">
      <c r="A4" s="11"/>
      <c r="B4" s="12"/>
      <c r="C4" s="13" t="s">
        <v>8</v>
      </c>
      <c r="D4" s="13" t="s">
        <v>14</v>
      </c>
      <c r="E4" s="13" t="s">
        <v>9</v>
      </c>
      <c r="F4" s="13" t="s">
        <v>12</v>
      </c>
      <c r="G4" s="13" t="s">
        <v>8</v>
      </c>
      <c r="H4" s="13" t="s">
        <v>14</v>
      </c>
      <c r="I4" s="13" t="s">
        <v>9</v>
      </c>
      <c r="J4" s="13" t="s">
        <v>13</v>
      </c>
      <c r="K4" s="13" t="s">
        <v>8</v>
      </c>
      <c r="L4" s="13" t="s">
        <v>14</v>
      </c>
      <c r="M4" s="13" t="s">
        <v>9</v>
      </c>
      <c r="N4" s="13" t="s">
        <v>12</v>
      </c>
      <c r="O4" s="14" t="s">
        <v>15</v>
      </c>
      <c r="P4" s="14" t="s">
        <v>14</v>
      </c>
      <c r="Q4" s="14" t="s">
        <v>9</v>
      </c>
      <c r="R4" s="15" t="s">
        <v>19</v>
      </c>
    </row>
    <row r="5" spans="1:18" ht="27" customHeight="1">
      <c r="A5" s="16">
        <v>1</v>
      </c>
      <c r="B5" s="17" t="s">
        <v>1</v>
      </c>
      <c r="C5" s="18">
        <v>1339</v>
      </c>
      <c r="D5" s="19">
        <v>21</v>
      </c>
      <c r="E5" s="18">
        <v>50000</v>
      </c>
      <c r="F5" s="20">
        <f>C5*D5*E5</f>
        <v>1405950000</v>
      </c>
      <c r="G5" s="19">
        <v>480</v>
      </c>
      <c r="H5" s="19">
        <v>25</v>
      </c>
      <c r="I5" s="18">
        <v>50000</v>
      </c>
      <c r="J5" s="21">
        <f>G5*H5*I5</f>
        <v>600000000</v>
      </c>
      <c r="K5" s="22">
        <f>C5+G5</f>
        <v>1819</v>
      </c>
      <c r="L5" s="23">
        <f>(D5+H5)/2</f>
        <v>23</v>
      </c>
      <c r="M5" s="18">
        <v>50000</v>
      </c>
      <c r="N5" s="24">
        <f>K5*L5*M5</f>
        <v>2091850000</v>
      </c>
      <c r="O5" s="34">
        <f>K5*2</f>
        <v>3638</v>
      </c>
      <c r="P5" s="34">
        <f>L5</f>
        <v>23</v>
      </c>
      <c r="Q5" s="35">
        <v>50000</v>
      </c>
      <c r="R5" s="25">
        <f>O5*P5*Q5</f>
        <v>4183700000</v>
      </c>
    </row>
    <row r="6" spans="1:18" ht="27" customHeight="1">
      <c r="A6" s="16">
        <v>2</v>
      </c>
      <c r="B6" s="17" t="s">
        <v>4</v>
      </c>
      <c r="C6" s="19">
        <v>339</v>
      </c>
      <c r="D6" s="19">
        <v>21</v>
      </c>
      <c r="E6" s="18">
        <v>50000</v>
      </c>
      <c r="F6" s="20">
        <f t="shared" ref="F6:F8" si="0">C6*D6*E6</f>
        <v>355950000</v>
      </c>
      <c r="G6" s="19">
        <v>90</v>
      </c>
      <c r="H6" s="19">
        <v>24</v>
      </c>
      <c r="I6" s="18">
        <v>50000</v>
      </c>
      <c r="J6" s="21">
        <f t="shared" ref="J6:J8" si="1">G6*H6*I6</f>
        <v>108000000</v>
      </c>
      <c r="K6" s="22">
        <f t="shared" ref="K6:K8" si="2">C6+G6</f>
        <v>429</v>
      </c>
      <c r="L6" s="23">
        <f t="shared" ref="L6:L8" si="3">(D6+H6)/2</f>
        <v>22.5</v>
      </c>
      <c r="M6" s="18">
        <v>50000</v>
      </c>
      <c r="N6" s="24">
        <f t="shared" ref="N6:N8" si="4">K6*L6*M6</f>
        <v>482625000</v>
      </c>
      <c r="O6" s="34">
        <f t="shared" ref="O6:O8" si="5">K6*2</f>
        <v>858</v>
      </c>
      <c r="P6" s="36">
        <f t="shared" ref="P6:P8" si="6">L6</f>
        <v>22.5</v>
      </c>
      <c r="Q6" s="35">
        <v>50000</v>
      </c>
      <c r="R6" s="25">
        <f t="shared" ref="R6:R8" si="7">O6*P6*Q6</f>
        <v>965250000</v>
      </c>
    </row>
    <row r="7" spans="1:18" ht="30.75" customHeight="1">
      <c r="A7" s="16">
        <v>3</v>
      </c>
      <c r="B7" s="26" t="s">
        <v>3</v>
      </c>
      <c r="C7" s="19">
        <v>179</v>
      </c>
      <c r="D7" s="19">
        <v>21</v>
      </c>
      <c r="E7" s="18">
        <v>50000</v>
      </c>
      <c r="F7" s="20">
        <f t="shared" si="0"/>
        <v>187950000</v>
      </c>
      <c r="G7" s="19">
        <v>85</v>
      </c>
      <c r="H7" s="19">
        <v>23</v>
      </c>
      <c r="I7" s="18">
        <v>50000</v>
      </c>
      <c r="J7" s="21">
        <f t="shared" si="1"/>
        <v>97750000</v>
      </c>
      <c r="K7" s="22">
        <f t="shared" si="2"/>
        <v>264</v>
      </c>
      <c r="L7" s="23">
        <f t="shared" si="3"/>
        <v>22</v>
      </c>
      <c r="M7" s="18">
        <v>50000</v>
      </c>
      <c r="N7" s="24">
        <f t="shared" si="4"/>
        <v>290400000</v>
      </c>
      <c r="O7" s="34">
        <f t="shared" si="5"/>
        <v>528</v>
      </c>
      <c r="P7" s="34">
        <f t="shared" si="6"/>
        <v>22</v>
      </c>
      <c r="Q7" s="35">
        <v>50000</v>
      </c>
      <c r="R7" s="25">
        <f t="shared" si="7"/>
        <v>580800000</v>
      </c>
    </row>
    <row r="8" spans="1:18" ht="47.25" customHeight="1">
      <c r="A8" s="16">
        <v>4</v>
      </c>
      <c r="B8" s="26" t="s">
        <v>5</v>
      </c>
      <c r="C8" s="19">
        <v>79</v>
      </c>
      <c r="D8" s="19">
        <v>60</v>
      </c>
      <c r="E8" s="18">
        <v>50000</v>
      </c>
      <c r="F8" s="20">
        <f t="shared" si="0"/>
        <v>237000000</v>
      </c>
      <c r="G8" s="19">
        <v>2</v>
      </c>
      <c r="H8" s="19">
        <v>60</v>
      </c>
      <c r="I8" s="18">
        <v>50000</v>
      </c>
      <c r="J8" s="21">
        <f t="shared" si="1"/>
        <v>6000000</v>
      </c>
      <c r="K8" s="22">
        <f t="shared" si="2"/>
        <v>81</v>
      </c>
      <c r="L8" s="23">
        <f t="shared" si="3"/>
        <v>60</v>
      </c>
      <c r="M8" s="18">
        <v>50000</v>
      </c>
      <c r="N8" s="24">
        <f t="shared" si="4"/>
        <v>243000000</v>
      </c>
      <c r="O8" s="34">
        <f t="shared" si="5"/>
        <v>162</v>
      </c>
      <c r="P8" s="34">
        <f t="shared" si="6"/>
        <v>60</v>
      </c>
      <c r="Q8" s="35">
        <v>50000</v>
      </c>
      <c r="R8" s="25">
        <f t="shared" si="7"/>
        <v>486000000</v>
      </c>
    </row>
    <row r="9" spans="1:18" s="2" customFormat="1" ht="27" customHeight="1">
      <c r="A9" s="27"/>
      <c r="B9" s="28" t="s">
        <v>2</v>
      </c>
      <c r="C9" s="29">
        <f>SUM(C5:C8)</f>
        <v>1936</v>
      </c>
      <c r="D9" s="29"/>
      <c r="E9" s="29"/>
      <c r="F9" s="30">
        <f>SUM(F5:F8)</f>
        <v>2186850000</v>
      </c>
      <c r="G9" s="30">
        <f>SUM(G5:G8)</f>
        <v>657</v>
      </c>
      <c r="H9" s="30"/>
      <c r="I9" s="30"/>
      <c r="J9" s="30">
        <f>SUM(J5:J8)</f>
        <v>811750000</v>
      </c>
      <c r="K9" s="31">
        <f>SUM(K5:K8)</f>
        <v>2593</v>
      </c>
      <c r="L9" s="32"/>
      <c r="M9" s="32"/>
      <c r="N9" s="33">
        <f>SUM(N5:N8)</f>
        <v>3107875000</v>
      </c>
      <c r="O9" s="25">
        <f>SUM(O5:O8)</f>
        <v>5186</v>
      </c>
      <c r="P9" s="25"/>
      <c r="Q9" s="25"/>
      <c r="R9" s="25">
        <f>SUM(R5:R8)</f>
        <v>6215750000</v>
      </c>
    </row>
    <row r="10" spans="1:18">
      <c r="E10" s="3"/>
      <c r="F10" s="3"/>
      <c r="K10" s="3"/>
    </row>
  </sheetData>
  <mergeCells count="8">
    <mergeCell ref="O3:R3"/>
    <mergeCell ref="K3:N3"/>
    <mergeCell ref="A1:N1"/>
    <mergeCell ref="K2:N2"/>
    <mergeCell ref="C3:F3"/>
    <mergeCell ref="G3:J3"/>
    <mergeCell ref="A3:A4"/>
    <mergeCell ref="B3:B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Dự kiến</vt:lpstr>
      <vt:lpstr>TC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Thương BVSKTT TB</dc:creator>
  <cp:lastModifiedBy>Admin</cp:lastModifiedBy>
  <dcterms:created xsi:type="dcterms:W3CDTF">2026-03-23T15:26:14Z</dcterms:created>
  <dcterms:modified xsi:type="dcterms:W3CDTF">2026-07-12T15:01:26Z</dcterms:modified>
</cp:coreProperties>
</file>