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ĂM 2026\CƠ CHẾ CHÍNH SÁCH KKT\"/>
    </mc:Choice>
  </mc:AlternateContent>
  <xr:revisionPtr revIDLastSave="0" documentId="13_ncr:1_{1992BE74-E293-4695-97BB-9D6CA362613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7" i="1" l="1"/>
  <c r="J8" i="1"/>
  <c r="J9" i="1"/>
  <c r="J10" i="1"/>
  <c r="J11" i="1"/>
  <c r="J6" i="1"/>
  <c r="E11" i="1"/>
  <c r="F11" i="1"/>
  <c r="G11" i="1"/>
  <c r="H11" i="1"/>
  <c r="I11" i="1"/>
  <c r="I8" i="1"/>
  <c r="H8" i="1"/>
  <c r="H5" i="1" s="1"/>
  <c r="G8" i="1"/>
  <c r="G5" i="1" s="1"/>
  <c r="F8" i="1"/>
  <c r="F5" i="1" s="1"/>
  <c r="E8" i="1"/>
  <c r="E5" i="1" s="1"/>
  <c r="I5" i="1" l="1"/>
  <c r="J5" i="1"/>
  <c r="D15" i="1"/>
  <c r="C19" i="1"/>
  <c r="C20" i="1" s="1"/>
  <c r="E21" i="1"/>
  <c r="E22" i="1" s="1"/>
  <c r="E20" i="1"/>
  <c r="F20" i="1"/>
  <c r="F19" i="1"/>
  <c r="E15" i="1"/>
  <c r="E16" i="1" s="1"/>
  <c r="E17" i="1" s="1"/>
  <c r="E18" i="1" s="1"/>
  <c r="F18" i="1" s="1"/>
</calcChain>
</file>

<file path=xl/sharedStrings.xml><?xml version="1.0" encoding="utf-8"?>
<sst xmlns="http://schemas.openxmlformats.org/spreadsheetml/2006/main" count="29" uniqueCount="28">
  <si>
    <t>STT</t>
  </si>
  <si>
    <t>Chính sách</t>
  </si>
  <si>
    <t>Số lượng</t>
  </si>
  <si>
    <t>Định mức</t>
  </si>
  <si>
    <t>Ghi chú</t>
  </si>
  <si>
    <t>Đvt: Tỷ đồng</t>
  </si>
  <si>
    <t>Tổng</t>
  </si>
  <si>
    <t>Năm 2026</t>
  </si>
  <si>
    <t>Năm 2027</t>
  </si>
  <si>
    <t>Năm 2028</t>
  </si>
  <si>
    <t>Năm 2029</t>
  </si>
  <si>
    <t>Năm 2030</t>
  </si>
  <si>
    <t>Ưu đãi đơn giá tính tiền thuê đất</t>
  </si>
  <si>
    <t>Hỗ trợ giá thuê hạ tầng</t>
  </si>
  <si>
    <t xml:space="preserve">Hỗ trợ trạm xử lý nước thải </t>
  </si>
  <si>
    <t>Hỗ trợ đăng tải thông tin tuyển dụng lao động</t>
  </si>
  <si>
    <t>Hỗ trợ kinh phí đào tạo lao động</t>
  </si>
  <si>
    <t xml:space="preserve">Mỗi năm thu hút mới 30 dự án </t>
  </si>
  <si>
    <t>5 triệu đồng/người</t>
  </si>
  <si>
    <t>Mỗi năm thu hút khoảng 2 dự án quy mô lớn</t>
  </si>
  <si>
    <t>Hỗ trợ kinh phí hỗ trợ lập hồ sơ</t>
  </si>
  <si>
    <t>25 tỷ đồng/dự án</t>
  </si>
  <si>
    <t>20-30 tỷ</t>
  </si>
  <si>
    <t>dự kiến giai đoạn 2025-2026 thu hút mới 01 dự án hạ tầng KCN sinh thái</t>
  </si>
  <si>
    <t>Phụ lục: Dự kiến kinh phí thực hiện cơ chế chính sách ưu đãi đầu tư</t>
  </si>
  <si>
    <t>Mỗi năm thu hút mới 10 dự án trên 100 triệu USD (phần lớn là hồ sơ cấp GCNĐKĐT)</t>
  </si>
  <si>
    <t>Dự kiến mỗi năm hỗ trợ đào tạo khoảng 4.000 lao động</t>
  </si>
  <si>
    <t>30-50 triệu đồng/hồ sơ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</si>
</sst>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4"/>
      <color theme="1"/>
      <name val="Times New Roman"/>
      <family val="2"/>
    </font>
    <font>
      <b/>
      <sz val="14"/>
      <color theme="1"/>
      <name val="Times New Roman"/>
      <family val="1"/>
    </font>
    <font>
      <sz val="14"/>
      <color theme="1"/>
      <name val="Times New Roman"/>
      <family val="2"/>
    </font>
    <font>
      <sz val="8"/>
      <name val="Times New Roman"/>
      <family val="2"/>
    </font>
    <font>
      <sz val="14"/>
      <color theme="1"/>
      <name val="Times New Roman"/>
      <family val="1"/>
    </font>
    <font>
      <sz val="14"/>
      <name val="Times New Roman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0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1" applyNumberFormat="1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1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1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1" applyNumberFormat="1" applyFont="1" applyBorder="1" applyAlignment="1">
      <alignment vertical="center" wrapText="1"/>
    </xf>
    <xf numFmtId="0" fontId="0" fillId="0" borderId="0" xfId="1" applyNumberFormat="1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1" applyNumberFormat="1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164" fontId="1" fillId="0" borderId="1" xfId="1" applyNumberFormat="1" applyFont="1" applyBorder="1" applyAlignment="1">
      <alignment horizontal="center" vertical="center" wrapText="1"/>
    </xf>
    <xf numFmtId="164" fontId="0" fillId="0" borderId="0" xfId="1" applyNumberFormat="1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1" applyNumberFormat="1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7"/>
  <sheetViews>
    <sheetView tabSelected="1" zoomScale="40" zoomScaleNormal="40" workbookViewId="0">
      <selection activeCell="J6" sqref="J6:J11"/>
    </sheetView>
  </sheetViews>
  <sheetFormatPr defaultColWidth="8.85546875" defaultRowHeight="18" x14ac:dyDescent="0.4"/>
  <cols>
    <col min="1" max="1" width="6.85546875" style="2" customWidth="1"/>
    <col min="2" max="2" width="23.2109375" style="1" customWidth="1"/>
    <col min="3" max="3" width="14.78515625" style="1" customWidth="1"/>
    <col min="4" max="4" width="14" style="1" customWidth="1"/>
    <col min="5" max="9" width="12.140625" style="14" customWidth="1"/>
    <col min="10" max="10" width="12.140625" style="19" customWidth="1"/>
    <col min="11" max="11" width="12.140625" style="1" customWidth="1"/>
    <col min="12" max="16384" width="8.85546875" style="1"/>
  </cols>
  <sheetData>
    <row r="1" spans="1:11" x14ac:dyDescent="0.4">
      <c r="A1" s="24" t="s">
        <v>24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x14ac:dyDescent="0.4">
      <c r="B2" s="2"/>
      <c r="C2" s="2"/>
      <c r="D2" s="2"/>
      <c r="E2" s="3"/>
      <c r="F2" s="3"/>
      <c r="G2" s="3"/>
      <c r="H2" s="3"/>
      <c r="I2" s="3"/>
      <c r="J2" s="29" t="s">
        <v>5</v>
      </c>
      <c r="K2" s="29"/>
    </row>
    <row r="3" spans="1:11" s="5" customFormat="1" ht="18" customHeight="1" x14ac:dyDescent="0.4">
      <c r="A3" s="27" t="s">
        <v>0</v>
      </c>
      <c r="B3" s="27" t="s">
        <v>1</v>
      </c>
      <c r="C3" s="27" t="s">
        <v>2</v>
      </c>
      <c r="D3" s="27" t="s">
        <v>3</v>
      </c>
      <c r="E3" s="25"/>
      <c r="F3" s="25"/>
      <c r="G3" s="25"/>
      <c r="H3" s="25"/>
      <c r="I3" s="25"/>
      <c r="J3" s="26"/>
      <c r="K3" s="27" t="s">
        <v>4</v>
      </c>
    </row>
    <row r="4" spans="1:11" s="5" customFormat="1" ht="17.5" x14ac:dyDescent="0.4">
      <c r="A4" s="28"/>
      <c r="B4" s="28"/>
      <c r="C4" s="28"/>
      <c r="D4" s="28"/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18" t="s">
        <v>6</v>
      </c>
      <c r="K4" s="28"/>
    </row>
    <row r="5" spans="1:11" s="5" customFormat="1" ht="17.5" x14ac:dyDescent="0.4">
      <c r="A5" s="4"/>
      <c r="B5" s="4" t="s">
        <v>6</v>
      </c>
      <c r="C5" s="4"/>
      <c r="D5" s="4"/>
      <c r="E5" s="6">
        <f t="shared" ref="E5:I5" si="0">+E6+E7+E8+E9+E10+E11</f>
        <v>50.3</v>
      </c>
      <c r="F5" s="6">
        <f t="shared" si="0"/>
        <v>80.3</v>
      </c>
      <c r="G5" s="6">
        <f t="shared" si="0"/>
        <v>70.3</v>
      </c>
      <c r="H5" s="6">
        <f t="shared" si="0"/>
        <v>70.3</v>
      </c>
      <c r="I5" s="6">
        <f t="shared" si="0"/>
        <v>70.3</v>
      </c>
      <c r="J5" s="18">
        <f>+J6+J7+J8+J9+J10+J11</f>
        <v>341.5</v>
      </c>
      <c r="K5" s="4"/>
    </row>
    <row r="6" spans="1:11" s="10" customFormat="1" ht="36" x14ac:dyDescent="0.4">
      <c r="A6" s="7">
        <v>1</v>
      </c>
      <c r="B6" s="8" t="s">
        <v>12</v>
      </c>
      <c r="C6" s="7"/>
      <c r="D6" s="7"/>
      <c r="E6" s="9">
        <v>0</v>
      </c>
      <c r="F6" s="9">
        <v>0</v>
      </c>
      <c r="G6" s="9">
        <v>0</v>
      </c>
      <c r="H6" s="9">
        <v>0</v>
      </c>
      <c r="I6" s="9">
        <v>0</v>
      </c>
      <c r="J6" s="18">
        <f>I6+H6+G6+F6+E6</f>
        <v>0</v>
      </c>
      <c r="K6" s="7"/>
    </row>
    <row r="7" spans="1:11" ht="89.5" customHeight="1" x14ac:dyDescent="0.4">
      <c r="A7" s="11">
        <v>2</v>
      </c>
      <c r="B7" s="12" t="s">
        <v>14</v>
      </c>
      <c r="C7" s="12" t="s">
        <v>23</v>
      </c>
      <c r="D7" s="12" t="s">
        <v>22</v>
      </c>
      <c r="E7" s="13"/>
      <c r="F7" s="13">
        <v>30</v>
      </c>
      <c r="G7" s="13"/>
      <c r="H7" s="13"/>
      <c r="I7" s="13"/>
      <c r="J7" s="18">
        <f t="shared" ref="J7:J11" si="1">I7+H7+G7+F7+E7</f>
        <v>30</v>
      </c>
      <c r="K7" s="12"/>
    </row>
    <row r="8" spans="1:11" ht="54" x14ac:dyDescent="0.4">
      <c r="A8" s="11">
        <v>3</v>
      </c>
      <c r="B8" s="12" t="s">
        <v>13</v>
      </c>
      <c r="C8" s="12" t="s">
        <v>19</v>
      </c>
      <c r="D8" s="12" t="s">
        <v>21</v>
      </c>
      <c r="E8" s="13">
        <f t="shared" ref="E8:I8" si="2">25*2</f>
        <v>50</v>
      </c>
      <c r="F8" s="13">
        <f t="shared" si="2"/>
        <v>50</v>
      </c>
      <c r="G8" s="13">
        <f t="shared" si="2"/>
        <v>50</v>
      </c>
      <c r="H8" s="13">
        <f t="shared" si="2"/>
        <v>50</v>
      </c>
      <c r="I8" s="13">
        <f t="shared" si="2"/>
        <v>50</v>
      </c>
      <c r="J8" s="18">
        <f t="shared" si="1"/>
        <v>250</v>
      </c>
      <c r="K8" s="12"/>
    </row>
    <row r="9" spans="1:11" ht="36" x14ac:dyDescent="0.4">
      <c r="A9" s="11">
        <v>4</v>
      </c>
      <c r="B9" s="12" t="s">
        <v>15</v>
      </c>
      <c r="C9" s="12" t="s">
        <v>17</v>
      </c>
      <c r="D9" s="12"/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8">
        <f t="shared" si="1"/>
        <v>0</v>
      </c>
      <c r="K9" s="12"/>
    </row>
    <row r="10" spans="1:11" s="23" customFormat="1" ht="72" x14ac:dyDescent="0.4">
      <c r="A10" s="20">
        <v>5</v>
      </c>
      <c r="B10" s="21" t="s">
        <v>16</v>
      </c>
      <c r="C10" s="21" t="s">
        <v>26</v>
      </c>
      <c r="D10" s="21" t="s">
        <v>18</v>
      </c>
      <c r="E10" s="22"/>
      <c r="F10" s="22"/>
      <c r="G10" s="22">
        <v>20</v>
      </c>
      <c r="H10" s="22">
        <v>20</v>
      </c>
      <c r="I10" s="22">
        <v>20</v>
      </c>
      <c r="J10" s="18">
        <f t="shared" si="1"/>
        <v>60</v>
      </c>
      <c r="K10" s="21"/>
    </row>
    <row r="11" spans="1:11" s="17" customFormat="1" ht="108" x14ac:dyDescent="0.4">
      <c r="A11" s="7">
        <v>6</v>
      </c>
      <c r="B11" s="15" t="s">
        <v>20</v>
      </c>
      <c r="C11" s="12" t="s">
        <v>25</v>
      </c>
      <c r="D11" s="15" t="s">
        <v>27</v>
      </c>
      <c r="E11" s="16">
        <f t="shared" ref="E11:I11" si="3">30*10/1000</f>
        <v>0.3</v>
      </c>
      <c r="F11" s="16">
        <f t="shared" si="3"/>
        <v>0.3</v>
      </c>
      <c r="G11" s="16">
        <f t="shared" si="3"/>
        <v>0.3</v>
      </c>
      <c r="H11" s="16">
        <f t="shared" si="3"/>
        <v>0.3</v>
      </c>
      <c r="I11" s="16">
        <f t="shared" si="3"/>
        <v>0.3</v>
      </c>
      <c r="J11" s="18">
        <f t="shared" si="1"/>
        <v>1.5</v>
      </c>
      <c r="K11" s="15"/>
    </row>
    <row r="12" spans="1:11" hidden="1" x14ac:dyDescent="0.4"/>
    <row r="13" spans="1:11" hidden="1" x14ac:dyDescent="0.4"/>
    <row r="14" spans="1:11" hidden="1" x14ac:dyDescent="0.4"/>
    <row r="15" spans="1:11" hidden="1" x14ac:dyDescent="0.4">
      <c r="D15" s="1">
        <f>1893-466</f>
        <v>1427</v>
      </c>
      <c r="E15" s="14">
        <f>90/50</f>
        <v>1.8</v>
      </c>
    </row>
    <row r="16" spans="1:11" hidden="1" x14ac:dyDescent="0.4">
      <c r="E16" s="14">
        <f>+E15*5</f>
        <v>9</v>
      </c>
    </row>
    <row r="17" spans="3:6" hidden="1" x14ac:dyDescent="0.4">
      <c r="E17" s="14">
        <f>+E16*25000</f>
        <v>225000</v>
      </c>
    </row>
    <row r="18" spans="3:6" hidden="1" x14ac:dyDescent="0.4">
      <c r="E18" s="14">
        <f>+E17*200000</f>
        <v>45000000000</v>
      </c>
      <c r="F18" s="14">
        <f>+E18/1000000000</f>
        <v>45</v>
      </c>
    </row>
    <row r="19" spans="3:6" hidden="1" x14ac:dyDescent="0.4">
      <c r="C19" s="1">
        <f>0.6*3*10*3</f>
        <v>54</v>
      </c>
      <c r="F19" s="14">
        <f>9*20</f>
        <v>180</v>
      </c>
    </row>
    <row r="20" spans="3:6" hidden="1" x14ac:dyDescent="0.4">
      <c r="C20" s="1">
        <f>+C19*1.5</f>
        <v>81</v>
      </c>
      <c r="E20" s="14">
        <f>0.25*1270</f>
        <v>317.5</v>
      </c>
      <c r="F20" s="14">
        <f>180*25</f>
        <v>4500</v>
      </c>
    </row>
    <row r="21" spans="3:6" hidden="1" x14ac:dyDescent="0.4">
      <c r="E21" s="14">
        <f>3.17*(51-18)</f>
        <v>104.61</v>
      </c>
    </row>
    <row r="22" spans="3:6" hidden="1" x14ac:dyDescent="0.4">
      <c r="E22" s="14">
        <f>+E21*300</f>
        <v>31383</v>
      </c>
    </row>
    <row r="23" spans="3:6" hidden="1" x14ac:dyDescent="0.4"/>
    <row r="24" spans="3:6" hidden="1" x14ac:dyDescent="0.4"/>
    <row r="25" spans="3:6" hidden="1" x14ac:dyDescent="0.4"/>
    <row r="26" spans="3:6" hidden="1" x14ac:dyDescent="0.4"/>
    <row r="27" spans="3:6" hidden="1" x14ac:dyDescent="0.4"/>
  </sheetData>
  <mergeCells count="8">
    <mergeCell ref="A1:K1"/>
    <mergeCell ref="E3:J3"/>
    <mergeCell ref="K3:K4"/>
    <mergeCell ref="D3:D4"/>
    <mergeCell ref="C3:C4"/>
    <mergeCell ref="B3:B4"/>
    <mergeCell ref="A3:A4"/>
    <mergeCell ref="J2:K2"/>
  </mergeCells>
  <phoneticPr fontId="3" type="noConversion"/>
  <pageMargins left="0.46" right="0.38" top="0.75" bottom="0.75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Dung Dinh</cp:lastModifiedBy>
  <cp:lastPrinted>2025-06-03T04:55:08Z</cp:lastPrinted>
  <dcterms:created xsi:type="dcterms:W3CDTF">2025-02-20T04:14:48Z</dcterms:created>
  <dcterms:modified xsi:type="dcterms:W3CDTF">2026-07-17T04:45:04Z</dcterms:modified>
</cp:coreProperties>
</file>